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40 оч.зас.сессии 27.12.2023\оригиналы решений\3 чтение\"/>
    </mc:Choice>
  </mc:AlternateContent>
  <xr:revisionPtr revIDLastSave="0" documentId="13_ncr:1_{8EAB8889-D505-4800-BD6A-C0051BE40B2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таб 4 (2023-2025г.)" sheetId="1" state="hidden" r:id="rId1"/>
    <sheet name="таб 4 (2023-2025г.) (3)" sheetId="3" state="hidden" r:id="rId2"/>
    <sheet name="таб 4 (2023-2025г.) (4)" sheetId="4" r:id="rId3"/>
  </sheets>
  <definedNames>
    <definedName name="_xlnm.Print_Area" localSheetId="0">'таб 4 (2023-2025г.)'!$A$1:$J$31</definedName>
    <definedName name="_xlnm.Print_Area" localSheetId="1">'таб 4 (2023-2025г.) (3)'!$A$1:$K$31</definedName>
    <definedName name="_xlnm.Print_Area" localSheetId="2">'таб 4 (2023-2025г.) (4)'!$A$1:$K$26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E23" i="4" l="1"/>
  <c r="J20" i="4"/>
  <c r="J21" i="4"/>
  <c r="J22" i="4"/>
  <c r="J23" i="4"/>
  <c r="J24" i="4"/>
  <c r="I20" i="4"/>
  <c r="K20" i="4" s="1"/>
  <c r="I21" i="4"/>
  <c r="K21" i="4" s="1"/>
  <c r="I22" i="4"/>
  <c r="K22" i="4" s="1"/>
  <c r="I23" i="4"/>
  <c r="K23" i="4" s="1"/>
  <c r="I24" i="4"/>
  <c r="J19" i="4"/>
  <c r="I19" i="4"/>
  <c r="K19" i="4" s="1"/>
  <c r="G20" i="4"/>
  <c r="G22" i="4"/>
  <c r="G23" i="4"/>
  <c r="F20" i="4"/>
  <c r="H20" i="4" s="1"/>
  <c r="F21" i="4"/>
  <c r="H21" i="4" s="1"/>
  <c r="F22" i="4"/>
  <c r="H22" i="4" s="1"/>
  <c r="F23" i="4"/>
  <c r="H23" i="4" s="1"/>
  <c r="F24" i="4"/>
  <c r="H24" i="4" s="1"/>
  <c r="G19" i="4"/>
  <c r="F19" i="4"/>
  <c r="H19" i="4" s="1"/>
  <c r="B29" i="3"/>
  <c r="B24" i="4" s="1"/>
  <c r="E24" i="4" s="1"/>
  <c r="B20" i="4"/>
  <c r="E20" i="4" s="1"/>
  <c r="B21" i="4"/>
  <c r="E21" i="4" s="1"/>
  <c r="B22" i="4"/>
  <c r="E22" i="4" s="1"/>
  <c r="B23" i="4"/>
  <c r="K24" i="4" l="1"/>
  <c r="B19" i="4"/>
  <c r="J25" i="4"/>
  <c r="I25" i="4"/>
  <c r="G25" i="4"/>
  <c r="F25" i="4"/>
  <c r="D25" i="4"/>
  <c r="C25" i="4"/>
  <c r="E25" i="3"/>
  <c r="E26" i="3"/>
  <c r="E27" i="3"/>
  <c r="E28" i="3"/>
  <c r="E29" i="3"/>
  <c r="E24" i="3"/>
  <c r="D30" i="3"/>
  <c r="C30" i="3"/>
  <c r="F30" i="3"/>
  <c r="G30" i="3"/>
  <c r="I30" i="3"/>
  <c r="J30" i="3"/>
  <c r="B30" i="3"/>
  <c r="K29" i="3"/>
  <c r="H29" i="3"/>
  <c r="K28" i="3"/>
  <c r="H28" i="3"/>
  <c r="K27" i="3"/>
  <c r="H27" i="3"/>
  <c r="K26" i="3"/>
  <c r="H26" i="3"/>
  <c r="K25" i="3"/>
  <c r="K30" i="3" s="1"/>
  <c r="H25" i="3"/>
  <c r="D28" i="1"/>
  <c r="G28" i="1"/>
  <c r="J28" i="1"/>
  <c r="H30" i="3" l="1"/>
  <c r="B25" i="4"/>
  <c r="E19" i="4"/>
  <c r="K25" i="4"/>
  <c r="H25" i="4"/>
  <c r="E25" i="4"/>
  <c r="E30" i="3"/>
  <c r="D29" i="1"/>
  <c r="D27" i="1"/>
  <c r="D26" i="1"/>
  <c r="J27" i="1"/>
  <c r="J26" i="1"/>
  <c r="J25" i="1"/>
  <c r="G27" i="1"/>
  <c r="G26" i="1"/>
  <c r="G25" i="1"/>
  <c r="J29" i="1" l="1"/>
  <c r="G29" i="1"/>
  <c r="D25" i="1"/>
  <c r="C30" i="1"/>
  <c r="E30" i="1" l="1"/>
  <c r="D30" i="1" l="1"/>
  <c r="I30" i="1" l="1"/>
  <c r="H30" i="1"/>
  <c r="F30" i="1"/>
  <c r="G30" i="1" s="1"/>
  <c r="B30" i="1"/>
  <c r="J30" i="1" l="1"/>
</calcChain>
</file>

<file path=xl/sharedStrings.xml><?xml version="1.0" encoding="utf-8"?>
<sst xmlns="http://schemas.openxmlformats.org/spreadsheetml/2006/main" count="89" uniqueCount="30">
  <si>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</si>
  <si>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</si>
  <si>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</si>
  <si>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</si>
  <si>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</si>
  <si>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</si>
  <si>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</si>
  <si>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</si>
  <si>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Нераспределенный резерв</t>
  </si>
  <si>
    <t>всего</t>
  </si>
  <si>
    <t>Приложение № 7</t>
  </si>
  <si>
    <t>2024 год</t>
  </si>
  <si>
    <t>Таблица № 4</t>
  </si>
  <si>
    <t>2025 год</t>
  </si>
  <si>
    <t>Полетаевское сельское поселение</t>
  </si>
  <si>
    <t xml:space="preserve"> на 2024 год и плановый период 2025 и 2026 годов"</t>
  </si>
  <si>
    <t xml:space="preserve">от "       " декабря 2023 года №        </t>
  </si>
  <si>
    <t>2026 год</t>
  </si>
  <si>
    <t xml:space="preserve">Долгодеревенское сельское поселение  </t>
  </si>
  <si>
    <t>Солнечное сельское поселение</t>
  </si>
  <si>
    <t>Алишевское сельское поселение</t>
  </si>
  <si>
    <t xml:space="preserve">Распределение иных межбюджетных трансфертов бюджетам сельских поселений  на 2024 год и плановый период 2025 и 2026 годов.        (МОДЕРНИЗАЦИЯ)                                                     </t>
  </si>
  <si>
    <t>Томинское  сельское поселение</t>
  </si>
  <si>
    <t>доп.ср-ва (мб)</t>
  </si>
  <si>
    <t xml:space="preserve">Распределение иных межбюджетных трансфертов бюджетам сельских поселений  на 2024 год и плановый период 2025 и 2026 годов. (БЛАГОУСТРОЙСТВО СЕЛЬСКИХ ТЕРРИТОРИЙ)   (ТКО нераспр.)                                                  </t>
  </si>
  <si>
    <t>Приложение № 8</t>
  </si>
  <si>
    <t>в т.ч доп.ср-ва (мб)</t>
  </si>
  <si>
    <t xml:space="preserve">Распределение иных межбюджетных трансфертов бюджетам сельских поселений                                                                                                                                    на 2024 год и плановый период 2025 и 2026 годов.                            </t>
  </si>
  <si>
    <t>Таблица № 5</t>
  </si>
  <si>
    <t xml:space="preserve">от " 27" декабря 2023 года №  604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</si>
</sst>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Fill="1"/>
    <xf numFmtId="4" fontId="7" fillId="0" borderId="3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/>
    <xf numFmtId="4" fontId="9" fillId="0" borderId="1" xfId="0" applyNumberFormat="1" applyFont="1" applyBorder="1"/>
    <xf numFmtId="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164" fontId="9" fillId="0" borderId="1" xfId="0" applyNumberFormat="1" applyFont="1" applyBorder="1"/>
    <xf numFmtId="4" fontId="10" fillId="0" borderId="3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wrapText="1"/>
    </xf>
    <xf numFmtId="2" fontId="10" fillId="0" borderId="1" xfId="0" applyNumberFormat="1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opLeftCell="A10" zoomScaleSheetLayoutView="100" workbookViewId="0">
      <selection activeCell="K22" sqref="K22"/>
    </sheetView>
  </sheetViews>
  <sheetFormatPr defaultRowHeight="15" x14ac:dyDescent="0.25"/>
  <cols>
    <col min="1" max="1" width="20" customWidth="1"/>
    <col min="2" max="2" width="15.140625" customWidth="1"/>
    <col min="3" max="3" width="13.7109375" customWidth="1"/>
    <col min="4" max="4" width="14" style="11" customWidth="1"/>
    <col min="5" max="6" width="12.7109375" customWidth="1"/>
    <col min="7" max="7" width="12.85546875" style="11" customWidth="1"/>
    <col min="8" max="8" width="13.5703125" customWidth="1"/>
    <col min="9" max="9" width="14.7109375" customWidth="1"/>
    <col min="10" max="10" width="14.140625" style="11" customWidth="1"/>
    <col min="11" max="11" width="13.85546875" customWidth="1"/>
  </cols>
  <sheetData>
    <row r="1" spans="1:11" ht="18.75" customHeight="1" x14ac:dyDescent="0.25">
      <c r="B1" s="7"/>
      <c r="C1" s="7"/>
      <c r="D1" s="8"/>
      <c r="E1" s="51" t="s">
        <v>10</v>
      </c>
      <c r="F1" s="51"/>
      <c r="G1" s="51"/>
      <c r="H1" s="51"/>
      <c r="I1" s="51"/>
      <c r="J1" s="51"/>
    </row>
    <row r="2" spans="1:11" ht="18.75" customHeight="1" x14ac:dyDescent="0.25">
      <c r="B2" s="7"/>
      <c r="C2" s="7"/>
      <c r="D2" s="8"/>
      <c r="E2" s="51" t="s">
        <v>6</v>
      </c>
      <c r="F2" s="51"/>
      <c r="G2" s="51"/>
      <c r="H2" s="51"/>
      <c r="I2" s="51"/>
      <c r="J2" s="51"/>
    </row>
    <row r="3" spans="1:11" ht="18.75" customHeight="1" x14ac:dyDescent="0.25">
      <c r="B3" s="7"/>
      <c r="C3" s="7"/>
      <c r="D3" s="8"/>
      <c r="E3" s="51" t="s">
        <v>4</v>
      </c>
      <c r="F3" s="51"/>
      <c r="G3" s="51"/>
      <c r="H3" s="51"/>
      <c r="I3" s="51"/>
      <c r="J3" s="51"/>
    </row>
    <row r="4" spans="1:11" ht="18.75" customHeight="1" x14ac:dyDescent="0.25">
      <c r="A4" s="7"/>
      <c r="B4" s="7"/>
      <c r="C4" s="7"/>
      <c r="D4" s="8"/>
      <c r="E4" s="51" t="s">
        <v>5</v>
      </c>
      <c r="F4" s="51"/>
      <c r="G4" s="51"/>
      <c r="H4" s="51"/>
      <c r="I4" s="51"/>
      <c r="J4" s="51"/>
    </row>
    <row r="5" spans="1:11" ht="18.75" customHeight="1" x14ac:dyDescent="0.25">
      <c r="A5" s="7"/>
      <c r="B5" s="7"/>
      <c r="C5" s="7"/>
      <c r="D5" s="8"/>
      <c r="E5" s="51" t="s">
        <v>15</v>
      </c>
      <c r="F5" s="51"/>
      <c r="G5" s="51"/>
      <c r="H5" s="51"/>
      <c r="I5" s="51"/>
      <c r="J5" s="51"/>
    </row>
    <row r="6" spans="1:11" ht="18.75" customHeight="1" x14ac:dyDescent="0.25">
      <c r="B6" s="7"/>
      <c r="C6" s="7"/>
      <c r="D6" s="8"/>
      <c r="E6" s="15"/>
      <c r="F6" s="60" t="s">
        <v>16</v>
      </c>
      <c r="G6" s="60"/>
      <c r="H6" s="60"/>
      <c r="I6" s="60"/>
      <c r="J6" s="60"/>
    </row>
    <row r="7" spans="1:11" ht="15.75" customHeight="1" x14ac:dyDescent="0.25">
      <c r="B7" s="4"/>
      <c r="C7" s="4"/>
      <c r="D7" s="9"/>
      <c r="E7" s="15"/>
      <c r="F7" s="15"/>
      <c r="G7" s="9"/>
      <c r="H7" s="15"/>
      <c r="I7" s="1"/>
      <c r="J7" s="12"/>
      <c r="K7" s="1"/>
    </row>
    <row r="8" spans="1:11" ht="7.5" hidden="1" customHeight="1" x14ac:dyDescent="0.25">
      <c r="B8" s="4"/>
      <c r="C8" s="4"/>
      <c r="D8" s="9"/>
      <c r="E8" s="15"/>
      <c r="F8" s="15"/>
      <c r="G8" s="9"/>
      <c r="H8" s="15"/>
      <c r="I8" s="1"/>
      <c r="J8" s="12"/>
      <c r="K8" s="1"/>
    </row>
    <row r="9" spans="1:11" ht="15.75" hidden="1" x14ac:dyDescent="0.25">
      <c r="B9" s="4"/>
      <c r="C9" s="4"/>
      <c r="D9" s="9"/>
      <c r="E9" s="15"/>
      <c r="F9" s="15"/>
      <c r="G9" s="9"/>
      <c r="H9" s="15"/>
      <c r="I9" s="15"/>
      <c r="J9" s="9"/>
    </row>
    <row r="10" spans="1:11" ht="15.75" x14ac:dyDescent="0.25">
      <c r="B10" s="4"/>
      <c r="C10" s="4"/>
      <c r="D10" s="9"/>
      <c r="E10" s="15"/>
      <c r="F10" s="15"/>
      <c r="G10" s="9"/>
      <c r="H10" s="61" t="s">
        <v>12</v>
      </c>
      <c r="I10" s="61"/>
      <c r="J10" s="61"/>
    </row>
    <row r="11" spans="1:11" ht="15.75" x14ac:dyDescent="0.25">
      <c r="B11" s="15"/>
      <c r="C11" s="15"/>
      <c r="D11" s="9"/>
      <c r="E11" s="15"/>
      <c r="F11" s="15"/>
      <c r="G11" s="9"/>
      <c r="H11" s="15"/>
      <c r="I11" s="3"/>
      <c r="J11" s="13"/>
    </row>
    <row r="12" spans="1:11" ht="15.75" x14ac:dyDescent="0.25">
      <c r="B12" s="15"/>
      <c r="C12" s="15"/>
      <c r="D12" s="9"/>
      <c r="E12" s="15"/>
      <c r="F12" s="15"/>
      <c r="G12" s="9"/>
      <c r="H12" s="15"/>
      <c r="I12" s="3"/>
      <c r="J12" s="13"/>
    </row>
    <row r="13" spans="1:11" ht="15.75" x14ac:dyDescent="0.25">
      <c r="B13" s="15"/>
      <c r="C13" s="15"/>
      <c r="D13" s="9"/>
      <c r="E13" s="15"/>
      <c r="F13" s="15"/>
      <c r="G13" s="9"/>
      <c r="H13" s="15"/>
      <c r="I13" s="3"/>
      <c r="J13" s="13"/>
    </row>
    <row r="14" spans="1:11" ht="15.75" x14ac:dyDescent="0.25">
      <c r="B14" s="15"/>
      <c r="C14" s="15"/>
      <c r="D14" s="9"/>
      <c r="E14" s="15"/>
      <c r="F14" s="15"/>
      <c r="G14" s="9"/>
      <c r="H14" s="15"/>
      <c r="I14" s="3"/>
      <c r="J14" s="13"/>
    </row>
    <row r="15" spans="1:11" ht="15.75" x14ac:dyDescent="0.25">
      <c r="B15" s="15"/>
      <c r="C15" s="15"/>
      <c r="D15" s="9"/>
      <c r="E15" s="15"/>
      <c r="F15" s="15"/>
      <c r="G15" s="9"/>
      <c r="H15" s="15"/>
      <c r="I15" s="3"/>
      <c r="J15" s="13"/>
    </row>
    <row r="16" spans="1:11" ht="15.75" x14ac:dyDescent="0.25">
      <c r="B16" s="15"/>
      <c r="C16" s="15"/>
      <c r="D16" s="9"/>
      <c r="E16" s="15"/>
      <c r="F16" s="15"/>
      <c r="G16" s="9"/>
      <c r="H16" s="15"/>
      <c r="I16" s="3"/>
      <c r="J16" s="13"/>
    </row>
    <row r="17" spans="1:10" ht="9.75" customHeight="1" x14ac:dyDescent="0.25">
      <c r="B17" s="4"/>
      <c r="C17" s="4"/>
      <c r="D17" s="9"/>
      <c r="E17" s="4"/>
      <c r="F17" s="4"/>
      <c r="G17" s="9"/>
      <c r="H17" s="2"/>
      <c r="I17" s="3"/>
      <c r="J17" s="13"/>
    </row>
    <row r="18" spans="1:10" ht="15.75" hidden="1" x14ac:dyDescent="0.25">
      <c r="B18" s="4"/>
      <c r="C18" s="4"/>
      <c r="D18" s="9"/>
      <c r="E18" s="4"/>
      <c r="F18" s="4"/>
      <c r="G18" s="9"/>
      <c r="H18" s="2"/>
      <c r="I18" s="3"/>
      <c r="J18" s="13"/>
    </row>
    <row r="19" spans="1:10" ht="15.6" customHeight="1" x14ac:dyDescent="0.25">
      <c r="A19" s="52" t="s">
        <v>21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21.7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.75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14" t="s">
        <v>0</v>
      </c>
    </row>
    <row r="22" spans="1:10" ht="43.15" customHeight="1" x14ac:dyDescent="0.25">
      <c r="A22" s="53" t="s">
        <v>1</v>
      </c>
      <c r="B22" s="56" t="s">
        <v>11</v>
      </c>
      <c r="C22" s="57"/>
      <c r="D22" s="58"/>
      <c r="E22" s="56" t="s">
        <v>13</v>
      </c>
      <c r="F22" s="57"/>
      <c r="G22" s="58"/>
      <c r="H22" s="59" t="s">
        <v>17</v>
      </c>
      <c r="I22" s="59"/>
      <c r="J22" s="59"/>
    </row>
    <row r="23" spans="1:10" ht="51.6" customHeight="1" x14ac:dyDescent="0.25">
      <c r="A23" s="54"/>
      <c r="B23" s="34" t="s">
        <v>7</v>
      </c>
      <c r="C23" s="16" t="s">
        <v>3</v>
      </c>
      <c r="D23" s="10" t="s">
        <v>9</v>
      </c>
      <c r="E23" s="16" t="s">
        <v>7</v>
      </c>
      <c r="F23" s="16" t="s">
        <v>3</v>
      </c>
      <c r="G23" s="10" t="s">
        <v>9</v>
      </c>
      <c r="H23" s="16" t="s">
        <v>7</v>
      </c>
      <c r="I23" s="16" t="s">
        <v>3</v>
      </c>
      <c r="J23" s="10" t="s">
        <v>9</v>
      </c>
    </row>
    <row r="24" spans="1:10" ht="36.75" customHeight="1" x14ac:dyDescent="0.25">
      <c r="A24" s="37" t="s">
        <v>20</v>
      </c>
      <c r="B24" s="38"/>
      <c r="C24" s="39"/>
      <c r="D24" s="40"/>
      <c r="E24" s="30"/>
      <c r="F24" s="30"/>
      <c r="G24" s="10"/>
      <c r="H24" s="31"/>
      <c r="I24" s="31"/>
      <c r="J24" s="10"/>
    </row>
    <row r="25" spans="1:10" ht="32.25" customHeight="1" x14ac:dyDescent="0.25">
      <c r="A25" s="35" t="s">
        <v>18</v>
      </c>
      <c r="B25" s="36">
        <v>84674000</v>
      </c>
      <c r="C25" s="19">
        <v>844256.6</v>
      </c>
      <c r="D25" s="20">
        <f>B25+C25</f>
        <v>85518256.599999994</v>
      </c>
      <c r="E25" s="19"/>
      <c r="F25" s="19"/>
      <c r="G25" s="21">
        <f>E25+F25</f>
        <v>0</v>
      </c>
      <c r="H25" s="22"/>
      <c r="I25" s="23"/>
      <c r="J25" s="21">
        <f>H25+I25</f>
        <v>0</v>
      </c>
    </row>
    <row r="26" spans="1:10" ht="37.5" customHeight="1" x14ac:dyDescent="0.25">
      <c r="A26" s="6" t="s">
        <v>14</v>
      </c>
      <c r="B26" s="19"/>
      <c r="C26" s="24"/>
      <c r="D26" s="20">
        <f t="shared" ref="D26:D29" si="0">B26+C26</f>
        <v>0</v>
      </c>
      <c r="E26" s="19">
        <v>18554700</v>
      </c>
      <c r="F26" s="19">
        <v>2199032.2400000002</v>
      </c>
      <c r="G26" s="21">
        <f t="shared" ref="G26:G28" si="1">E26+F26</f>
        <v>20753732.240000002</v>
      </c>
      <c r="H26" s="22"/>
      <c r="I26" s="23"/>
      <c r="J26" s="21">
        <f t="shared" ref="J26:J28" si="2">H26+I26</f>
        <v>0</v>
      </c>
    </row>
    <row r="27" spans="1:10" ht="32.25" customHeight="1" x14ac:dyDescent="0.25">
      <c r="A27" s="6" t="s">
        <v>19</v>
      </c>
      <c r="B27" s="19">
        <v>18000000</v>
      </c>
      <c r="C27" s="19">
        <v>984053.93</v>
      </c>
      <c r="D27" s="20">
        <f>B27+C27</f>
        <v>18984053.93</v>
      </c>
      <c r="E27" s="19"/>
      <c r="F27" s="19"/>
      <c r="G27" s="21">
        <f>E27+F27</f>
        <v>0</v>
      </c>
      <c r="H27" s="22"/>
      <c r="I27" s="23"/>
      <c r="J27" s="21">
        <f>H27+I27</f>
        <v>0</v>
      </c>
    </row>
    <row r="28" spans="1:10" ht="37.5" customHeight="1" x14ac:dyDescent="0.25">
      <c r="A28" s="6" t="s">
        <v>22</v>
      </c>
      <c r="B28" s="19"/>
      <c r="C28" s="24"/>
      <c r="D28" s="20">
        <f t="shared" si="0"/>
        <v>0</v>
      </c>
      <c r="E28" s="19"/>
      <c r="F28" s="19"/>
      <c r="G28" s="21">
        <f t="shared" si="1"/>
        <v>0</v>
      </c>
      <c r="H28" s="22"/>
      <c r="I28" s="23"/>
      <c r="J28" s="21">
        <f t="shared" si="2"/>
        <v>0</v>
      </c>
    </row>
    <row r="29" spans="1:10" ht="45" customHeight="1" x14ac:dyDescent="0.25">
      <c r="A29" s="6" t="s">
        <v>8</v>
      </c>
      <c r="B29" s="19"/>
      <c r="C29" s="24"/>
      <c r="D29" s="20">
        <f t="shared" si="0"/>
        <v>0</v>
      </c>
      <c r="E29" s="24"/>
      <c r="F29" s="24"/>
      <c r="G29" s="21">
        <f>E29+F29</f>
        <v>0</v>
      </c>
      <c r="H29" s="25">
        <v>20099900</v>
      </c>
      <c r="I29" s="23">
        <v>20099.900000000001</v>
      </c>
      <c r="J29" s="20">
        <f>H29+I29</f>
        <v>20119999.899999999</v>
      </c>
    </row>
    <row r="30" spans="1:10" ht="20.45" customHeight="1" x14ac:dyDescent="0.25">
      <c r="A30" s="5" t="s">
        <v>2</v>
      </c>
      <c r="B30" s="26">
        <f>SUM(B25:B29)</f>
        <v>102674000</v>
      </c>
      <c r="C30" s="27">
        <f>SUM(C25:C29)</f>
        <v>1828310.53</v>
      </c>
      <c r="D30" s="28">
        <f>SUM(D25:D29)</f>
        <v>104502310.53</v>
      </c>
      <c r="E30" s="27">
        <f>SUM(E25:E29)</f>
        <v>18554700</v>
      </c>
      <c r="F30" s="27">
        <f>SUM(F25:F29)</f>
        <v>2199032.2400000002</v>
      </c>
      <c r="G30" s="21">
        <f t="shared" ref="G30" si="3">E30+F30</f>
        <v>20753732.240000002</v>
      </c>
      <c r="H30" s="29">
        <f>SUM(H25:H29)</f>
        <v>20099900</v>
      </c>
      <c r="I30" s="29">
        <f>SUM(I25:I29)</f>
        <v>20099.900000000001</v>
      </c>
      <c r="J30" s="21">
        <f t="shared" ref="J30" si="4">H30+I30</f>
        <v>20119999.899999999</v>
      </c>
    </row>
    <row r="31" spans="1:10" ht="83.45" customHeight="1" x14ac:dyDescent="0.3">
      <c r="A31" s="17"/>
      <c r="B31" s="17"/>
      <c r="C31" s="17"/>
      <c r="D31" s="18"/>
      <c r="E31" s="17"/>
      <c r="F31" s="17"/>
      <c r="G31" s="18"/>
      <c r="H31" s="17"/>
      <c r="I31" s="17"/>
      <c r="J31" s="18"/>
    </row>
    <row r="32" spans="1:10" ht="18.75" x14ac:dyDescent="0.3">
      <c r="A32" s="17"/>
      <c r="B32" s="17"/>
      <c r="C32" s="17"/>
      <c r="D32" s="18"/>
      <c r="E32" s="17"/>
      <c r="F32" s="17"/>
      <c r="G32" s="18"/>
      <c r="H32" s="17"/>
      <c r="I32" s="17"/>
      <c r="J32" s="18"/>
    </row>
  </sheetData>
  <mergeCells count="13">
    <mergeCell ref="E1:J1"/>
    <mergeCell ref="E2:J2"/>
    <mergeCell ref="E3:J3"/>
    <mergeCell ref="A19:J20"/>
    <mergeCell ref="A22:A23"/>
    <mergeCell ref="A21:I21"/>
    <mergeCell ref="B22:D22"/>
    <mergeCell ref="E22:G22"/>
    <mergeCell ref="H22:J22"/>
    <mergeCell ref="E4:J4"/>
    <mergeCell ref="E5:J5"/>
    <mergeCell ref="F6:J6"/>
    <mergeCell ref="H10:J10"/>
  </mergeCells>
  <pageMargins left="0.23622047244094491" right="0" top="0.55118110236220474" bottom="0.19685039370078741" header="0.31496062992125984" footer="0.1574803149606299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topLeftCell="A10" zoomScaleSheetLayoutView="100" workbookViewId="0">
      <selection activeCell="D29" sqref="D29"/>
    </sheetView>
  </sheetViews>
  <sheetFormatPr defaultRowHeight="15" x14ac:dyDescent="0.25"/>
  <cols>
    <col min="1" max="1" width="20" customWidth="1"/>
    <col min="2" max="2" width="15.140625" customWidth="1"/>
    <col min="3" max="4" width="13.7109375" customWidth="1"/>
    <col min="5" max="5" width="14" style="11" customWidth="1"/>
    <col min="6" max="7" width="12.7109375" customWidth="1"/>
    <col min="8" max="8" width="12.85546875" style="11" customWidth="1"/>
    <col min="9" max="9" width="13.5703125" customWidth="1"/>
    <col min="10" max="10" width="14.7109375" customWidth="1"/>
    <col min="11" max="11" width="14.140625" style="11" customWidth="1"/>
    <col min="12" max="12" width="13.85546875" customWidth="1"/>
  </cols>
  <sheetData>
    <row r="1" spans="1:12" ht="18.75" customHeight="1" x14ac:dyDescent="0.25">
      <c r="B1" s="7"/>
      <c r="C1" s="7"/>
      <c r="D1" s="7"/>
      <c r="E1" s="8"/>
      <c r="F1" s="51" t="s">
        <v>10</v>
      </c>
      <c r="G1" s="51"/>
      <c r="H1" s="51"/>
      <c r="I1" s="51"/>
      <c r="J1" s="51"/>
      <c r="K1" s="51"/>
    </row>
    <row r="2" spans="1:12" ht="18.75" customHeight="1" x14ac:dyDescent="0.25">
      <c r="B2" s="7"/>
      <c r="C2" s="7"/>
      <c r="D2" s="7"/>
      <c r="E2" s="8"/>
      <c r="F2" s="51" t="s">
        <v>6</v>
      </c>
      <c r="G2" s="51"/>
      <c r="H2" s="51"/>
      <c r="I2" s="51"/>
      <c r="J2" s="51"/>
      <c r="K2" s="51"/>
    </row>
    <row r="3" spans="1:12" ht="18.75" customHeight="1" x14ac:dyDescent="0.25">
      <c r="B3" s="7"/>
      <c r="C3" s="7"/>
      <c r="D3" s="7"/>
      <c r="E3" s="8"/>
      <c r="F3" s="51" t="s">
        <v>4</v>
      </c>
      <c r="G3" s="51"/>
      <c r="H3" s="51"/>
      <c r="I3" s="51"/>
      <c r="J3" s="51"/>
      <c r="K3" s="51"/>
    </row>
    <row r="4" spans="1:12" ht="18.75" customHeight="1" x14ac:dyDescent="0.25">
      <c r="A4" s="7"/>
      <c r="B4" s="7"/>
      <c r="C4" s="7"/>
      <c r="D4" s="7"/>
      <c r="E4" s="8"/>
      <c r="F4" s="51" t="s">
        <v>5</v>
      </c>
      <c r="G4" s="51"/>
      <c r="H4" s="51"/>
      <c r="I4" s="51"/>
      <c r="J4" s="51"/>
      <c r="K4" s="51"/>
    </row>
    <row r="5" spans="1:12" ht="18.75" customHeight="1" x14ac:dyDescent="0.25">
      <c r="A5" s="7"/>
      <c r="B5" s="7"/>
      <c r="C5" s="7"/>
      <c r="D5" s="7"/>
      <c r="E5" s="8"/>
      <c r="F5" s="51" t="s">
        <v>15</v>
      </c>
      <c r="G5" s="51"/>
      <c r="H5" s="51"/>
      <c r="I5" s="51"/>
      <c r="J5" s="51"/>
      <c r="K5" s="51"/>
    </row>
    <row r="6" spans="1:12" ht="18.75" customHeight="1" x14ac:dyDescent="0.25">
      <c r="B6" s="7"/>
      <c r="C6" s="7"/>
      <c r="D6" s="7"/>
      <c r="E6" s="8"/>
      <c r="F6" s="32"/>
      <c r="G6" s="60" t="s">
        <v>16</v>
      </c>
      <c r="H6" s="60"/>
      <c r="I6" s="60"/>
      <c r="J6" s="60"/>
      <c r="K6" s="60"/>
    </row>
    <row r="7" spans="1:12" ht="15.75" customHeight="1" x14ac:dyDescent="0.25">
      <c r="B7" s="32"/>
      <c r="C7" s="32"/>
      <c r="D7" s="32"/>
      <c r="E7" s="9"/>
      <c r="F7" s="32"/>
      <c r="G7" s="32"/>
      <c r="H7" s="9"/>
      <c r="I7" s="32"/>
      <c r="J7" s="1"/>
      <c r="K7" s="12"/>
      <c r="L7" s="1"/>
    </row>
    <row r="8" spans="1:12" ht="7.5" hidden="1" customHeight="1" x14ac:dyDescent="0.25">
      <c r="B8" s="32"/>
      <c r="C8" s="32"/>
      <c r="D8" s="32"/>
      <c r="E8" s="9"/>
      <c r="F8" s="32"/>
      <c r="G8" s="32"/>
      <c r="H8" s="9"/>
      <c r="I8" s="32"/>
      <c r="J8" s="1"/>
      <c r="K8" s="12"/>
      <c r="L8" s="1"/>
    </row>
    <row r="9" spans="1:12" ht="15.75" hidden="1" x14ac:dyDescent="0.25">
      <c r="B9" s="32"/>
      <c r="C9" s="32"/>
      <c r="D9" s="32"/>
      <c r="E9" s="9"/>
      <c r="F9" s="32"/>
      <c r="G9" s="32"/>
      <c r="H9" s="9"/>
      <c r="I9" s="32"/>
      <c r="J9" s="32"/>
      <c r="K9" s="9"/>
    </row>
    <row r="10" spans="1:12" ht="15.75" x14ac:dyDescent="0.25">
      <c r="B10" s="32"/>
      <c r="C10" s="32"/>
      <c r="D10" s="32"/>
      <c r="E10" s="9"/>
      <c r="F10" s="32"/>
      <c r="G10" s="32"/>
      <c r="H10" s="9"/>
      <c r="I10" s="61" t="s">
        <v>12</v>
      </c>
      <c r="J10" s="61"/>
      <c r="K10" s="61"/>
    </row>
    <row r="11" spans="1:12" ht="15.75" x14ac:dyDescent="0.25">
      <c r="B11" s="32"/>
      <c r="C11" s="32"/>
      <c r="D11" s="32"/>
      <c r="E11" s="9"/>
      <c r="F11" s="32"/>
      <c r="G11" s="32"/>
      <c r="H11" s="9"/>
      <c r="I11" s="32"/>
      <c r="J11" s="33"/>
      <c r="K11" s="13"/>
    </row>
    <row r="12" spans="1:12" ht="15.75" x14ac:dyDescent="0.25">
      <c r="B12" s="32"/>
      <c r="C12" s="32"/>
      <c r="D12" s="32"/>
      <c r="E12" s="9"/>
      <c r="F12" s="32"/>
      <c r="G12" s="32"/>
      <c r="H12" s="9"/>
      <c r="I12" s="32"/>
      <c r="J12" s="33"/>
      <c r="K12" s="13"/>
    </row>
    <row r="13" spans="1:12" ht="15.75" x14ac:dyDescent="0.25">
      <c r="B13" s="32"/>
      <c r="C13" s="32"/>
      <c r="D13" s="32"/>
      <c r="E13" s="9"/>
      <c r="F13" s="32"/>
      <c r="G13" s="32"/>
      <c r="H13" s="9"/>
      <c r="I13" s="32"/>
      <c r="J13" s="33"/>
      <c r="K13" s="13"/>
    </row>
    <row r="14" spans="1:12" ht="15.75" x14ac:dyDescent="0.25">
      <c r="B14" s="32"/>
      <c r="C14" s="32"/>
      <c r="D14" s="32"/>
      <c r="E14" s="9"/>
      <c r="F14" s="32"/>
      <c r="G14" s="32"/>
      <c r="H14" s="9"/>
      <c r="I14" s="32"/>
      <c r="J14" s="33"/>
      <c r="K14" s="13"/>
    </row>
    <row r="15" spans="1:12" ht="15.75" x14ac:dyDescent="0.25">
      <c r="B15" s="32"/>
      <c r="C15" s="32"/>
      <c r="D15" s="32"/>
      <c r="E15" s="9"/>
      <c r="F15" s="32"/>
      <c r="G15" s="32"/>
      <c r="H15" s="9"/>
      <c r="I15" s="32"/>
      <c r="J15" s="33"/>
      <c r="K15" s="13"/>
    </row>
    <row r="16" spans="1:12" ht="15.75" x14ac:dyDescent="0.25">
      <c r="B16" s="32"/>
      <c r="C16" s="32"/>
      <c r="D16" s="32"/>
      <c r="E16" s="9"/>
      <c r="F16" s="32"/>
      <c r="G16" s="32"/>
      <c r="H16" s="9"/>
      <c r="I16" s="32"/>
      <c r="J16" s="33"/>
      <c r="K16" s="13"/>
    </row>
    <row r="17" spans="1:11" ht="9.75" customHeight="1" x14ac:dyDescent="0.25">
      <c r="B17" s="32"/>
      <c r="C17" s="32"/>
      <c r="D17" s="32"/>
      <c r="E17" s="9"/>
      <c r="F17" s="32"/>
      <c r="G17" s="32"/>
      <c r="H17" s="9"/>
      <c r="I17" s="32"/>
      <c r="J17" s="33"/>
      <c r="K17" s="13"/>
    </row>
    <row r="18" spans="1:11" ht="15.75" hidden="1" x14ac:dyDescent="0.25">
      <c r="B18" s="32"/>
      <c r="C18" s="32"/>
      <c r="D18" s="32"/>
      <c r="E18" s="9"/>
      <c r="F18" s="32"/>
      <c r="G18" s="32"/>
      <c r="H18" s="9"/>
      <c r="I18" s="32"/>
      <c r="J18" s="33"/>
      <c r="K18" s="13"/>
    </row>
    <row r="19" spans="1:11" ht="15.6" customHeight="1" x14ac:dyDescent="0.25">
      <c r="A19" s="52" t="s">
        <v>24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21.7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.75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14" t="s">
        <v>0</v>
      </c>
    </row>
    <row r="22" spans="1:11" ht="43.15" customHeight="1" x14ac:dyDescent="0.25">
      <c r="A22" s="53" t="s">
        <v>1</v>
      </c>
      <c r="B22" s="56" t="s">
        <v>11</v>
      </c>
      <c r="C22" s="57"/>
      <c r="D22" s="57"/>
      <c r="E22" s="58"/>
      <c r="F22" s="56" t="s">
        <v>13</v>
      </c>
      <c r="G22" s="57"/>
      <c r="H22" s="58"/>
      <c r="I22" s="59" t="s">
        <v>17</v>
      </c>
      <c r="J22" s="59"/>
      <c r="K22" s="59"/>
    </row>
    <row r="23" spans="1:11" ht="51.6" customHeight="1" x14ac:dyDescent="0.25">
      <c r="A23" s="54"/>
      <c r="B23" s="34" t="s">
        <v>7</v>
      </c>
      <c r="C23" s="31" t="s">
        <v>3</v>
      </c>
      <c r="D23" s="31" t="s">
        <v>23</v>
      </c>
      <c r="E23" s="10" t="s">
        <v>9</v>
      </c>
      <c r="F23" s="31" t="s">
        <v>7</v>
      </c>
      <c r="G23" s="31" t="s">
        <v>3</v>
      </c>
      <c r="H23" s="10" t="s">
        <v>9</v>
      </c>
      <c r="I23" s="31" t="s">
        <v>7</v>
      </c>
      <c r="J23" s="31" t="s">
        <v>3</v>
      </c>
      <c r="K23" s="10" t="s">
        <v>9</v>
      </c>
    </row>
    <row r="24" spans="1:11" ht="36.75" customHeight="1" x14ac:dyDescent="0.25">
      <c r="A24" s="37" t="s">
        <v>20</v>
      </c>
      <c r="B24" s="41">
        <v>1999999</v>
      </c>
      <c r="C24" s="19">
        <v>3225236</v>
      </c>
      <c r="D24" s="19">
        <v>1022751</v>
      </c>
      <c r="E24" s="42">
        <f>B24+C24+D24</f>
        <v>6247986</v>
      </c>
      <c r="F24" s="30"/>
      <c r="G24" s="30"/>
      <c r="H24" s="10"/>
      <c r="I24" s="31"/>
      <c r="J24" s="31"/>
      <c r="K24" s="10"/>
    </row>
    <row r="25" spans="1:11" ht="32.25" customHeight="1" x14ac:dyDescent="0.25">
      <c r="A25" s="35" t="s">
        <v>18</v>
      </c>
      <c r="B25" s="36">
        <v>631512.93999999994</v>
      </c>
      <c r="C25" s="19">
        <v>50477.25</v>
      </c>
      <c r="D25" s="19">
        <v>195277.7</v>
      </c>
      <c r="E25" s="42">
        <f t="shared" ref="E25:E29" si="0">B25+C25+D25</f>
        <v>877267.8899999999</v>
      </c>
      <c r="F25" s="19"/>
      <c r="G25" s="19"/>
      <c r="H25" s="21">
        <f>F25+G25</f>
        <v>0</v>
      </c>
      <c r="I25" s="22"/>
      <c r="J25" s="23"/>
      <c r="K25" s="21">
        <f>I25+J25</f>
        <v>0</v>
      </c>
    </row>
    <row r="26" spans="1:11" ht="37.5" customHeight="1" x14ac:dyDescent="0.25">
      <c r="A26" s="6" t="s">
        <v>14</v>
      </c>
      <c r="B26" s="19">
        <v>653405.48</v>
      </c>
      <c r="C26" s="19">
        <v>56402.98</v>
      </c>
      <c r="D26" s="19">
        <v>174170.5</v>
      </c>
      <c r="E26" s="42">
        <f t="shared" si="0"/>
        <v>883978.96</v>
      </c>
      <c r="F26" s="19"/>
      <c r="G26" s="19"/>
      <c r="H26" s="21">
        <f t="shared" ref="H26:H28" si="1">F26+G26</f>
        <v>0</v>
      </c>
      <c r="I26" s="22"/>
      <c r="J26" s="23"/>
      <c r="K26" s="21">
        <f t="shared" ref="K26:K28" si="2">I26+J26</f>
        <v>0</v>
      </c>
    </row>
    <row r="27" spans="1:11" ht="32.25" customHeight="1" x14ac:dyDescent="0.25">
      <c r="A27" s="6" t="s">
        <v>19</v>
      </c>
      <c r="B27" s="19"/>
      <c r="C27" s="19"/>
      <c r="D27" s="19"/>
      <c r="E27" s="42">
        <f t="shared" si="0"/>
        <v>0</v>
      </c>
      <c r="F27" s="19"/>
      <c r="G27" s="19"/>
      <c r="H27" s="21">
        <f>F27+G27</f>
        <v>0</v>
      </c>
      <c r="I27" s="22"/>
      <c r="J27" s="23"/>
      <c r="K27" s="21">
        <f>I27+J27</f>
        <v>0</v>
      </c>
    </row>
    <row r="28" spans="1:11" ht="37.5" customHeight="1" x14ac:dyDescent="0.25">
      <c r="A28" s="6" t="s">
        <v>22</v>
      </c>
      <c r="B28" s="19">
        <v>1244406.08</v>
      </c>
      <c r="C28" s="19">
        <v>99906.96</v>
      </c>
      <c r="D28" s="19">
        <v>52412.92</v>
      </c>
      <c r="E28" s="42">
        <f t="shared" si="0"/>
        <v>1396725.96</v>
      </c>
      <c r="F28" s="19"/>
      <c r="G28" s="19"/>
      <c r="H28" s="21">
        <f t="shared" si="1"/>
        <v>0</v>
      </c>
      <c r="I28" s="22"/>
      <c r="J28" s="23"/>
      <c r="K28" s="21">
        <f t="shared" si="2"/>
        <v>0</v>
      </c>
    </row>
    <row r="29" spans="1:11" ht="45" customHeight="1" x14ac:dyDescent="0.25">
      <c r="A29" s="6" t="s">
        <v>8</v>
      </c>
      <c r="B29" s="19">
        <f>76.5+1235000</f>
        <v>1235076.5</v>
      </c>
      <c r="C29" s="24">
        <v>1000000</v>
      </c>
      <c r="D29" s="24"/>
      <c r="E29" s="42">
        <f t="shared" si="0"/>
        <v>2235076.5</v>
      </c>
      <c r="F29" s="24"/>
      <c r="G29" s="24"/>
      <c r="H29" s="21">
        <f>F29+G29</f>
        <v>0</v>
      </c>
      <c r="I29" s="25"/>
      <c r="J29" s="23"/>
      <c r="K29" s="20">
        <f>I29+J29</f>
        <v>0</v>
      </c>
    </row>
    <row r="30" spans="1:11" ht="20.45" customHeight="1" x14ac:dyDescent="0.25">
      <c r="A30" s="5" t="s">
        <v>2</v>
      </c>
      <c r="B30" s="26">
        <f>SUM(B24:B29)</f>
        <v>5764400</v>
      </c>
      <c r="C30" s="26">
        <f t="shared" ref="C30:K30" si="3">SUM(C24:C29)</f>
        <v>4432023.1899999995</v>
      </c>
      <c r="D30" s="26">
        <f t="shared" si="3"/>
        <v>1444612.1199999999</v>
      </c>
      <c r="E30" s="26">
        <f t="shared" si="3"/>
        <v>11641035.309999999</v>
      </c>
      <c r="F30" s="26">
        <f t="shared" si="3"/>
        <v>0</v>
      </c>
      <c r="G30" s="26">
        <f t="shared" si="3"/>
        <v>0</v>
      </c>
      <c r="H30" s="26">
        <f t="shared" si="3"/>
        <v>0</v>
      </c>
      <c r="I30" s="26">
        <f t="shared" si="3"/>
        <v>0</v>
      </c>
      <c r="J30" s="26">
        <f t="shared" si="3"/>
        <v>0</v>
      </c>
      <c r="K30" s="26">
        <f t="shared" si="3"/>
        <v>0</v>
      </c>
    </row>
    <row r="31" spans="1:11" ht="83.45" customHeight="1" x14ac:dyDescent="0.3">
      <c r="A31" s="17"/>
      <c r="B31" s="17"/>
      <c r="C31" s="17"/>
      <c r="D31" s="17"/>
      <c r="E31" s="18"/>
      <c r="F31" s="17"/>
      <c r="G31" s="17"/>
      <c r="H31" s="18"/>
      <c r="I31" s="17"/>
      <c r="J31" s="17"/>
      <c r="K31" s="18"/>
    </row>
    <row r="32" spans="1:11" ht="18.75" x14ac:dyDescent="0.3">
      <c r="A32" s="17"/>
      <c r="B32" s="17"/>
      <c r="C32" s="17"/>
      <c r="D32" s="17"/>
      <c r="E32" s="18"/>
      <c r="F32" s="17"/>
      <c r="G32" s="17"/>
      <c r="H32" s="18"/>
      <c r="I32" s="17"/>
      <c r="J32" s="17"/>
      <c r="K32" s="18"/>
    </row>
  </sheetData>
  <mergeCells count="13">
    <mergeCell ref="G6:K6"/>
    <mergeCell ref="F1:K1"/>
    <mergeCell ref="F2:K2"/>
    <mergeCell ref="F3:K3"/>
    <mergeCell ref="F4:K4"/>
    <mergeCell ref="F5:K5"/>
    <mergeCell ref="I10:K10"/>
    <mergeCell ref="A19:K20"/>
    <mergeCell ref="A21:J21"/>
    <mergeCell ref="A22:A23"/>
    <mergeCell ref="B22:E22"/>
    <mergeCell ref="F22:H22"/>
    <mergeCell ref="I22:K22"/>
  </mergeCells>
  <pageMargins left="0.23622047244094491" right="0" top="0.55118110236220474" bottom="0.19685039370078741" header="0.31496062992125984" footer="0.1574803149606299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abSelected="1" zoomScaleSheetLayoutView="100" workbookViewId="0">
      <selection activeCell="G6" sqref="G6:K6"/>
    </sheetView>
  </sheetViews>
  <sheetFormatPr defaultRowHeight="15" x14ac:dyDescent="0.25"/>
  <cols>
    <col min="1" max="1" width="20" customWidth="1"/>
    <col min="2" max="2" width="15.7109375" customWidth="1"/>
    <col min="3" max="3" width="14.85546875" customWidth="1"/>
    <col min="4" max="4" width="13.7109375" hidden="1" customWidth="1"/>
    <col min="5" max="5" width="15.7109375" style="11" customWidth="1"/>
    <col min="6" max="6" width="15.28515625" customWidth="1"/>
    <col min="7" max="7" width="14.140625" customWidth="1"/>
    <col min="8" max="8" width="15" style="11" customWidth="1"/>
    <col min="9" max="9" width="14.42578125" customWidth="1"/>
    <col min="10" max="10" width="14.7109375" customWidth="1"/>
    <col min="11" max="11" width="14.140625" style="11" customWidth="1"/>
    <col min="12" max="12" width="13.85546875" customWidth="1"/>
  </cols>
  <sheetData>
    <row r="1" spans="1:12" ht="18.75" customHeight="1" x14ac:dyDescent="0.25">
      <c r="B1" s="7"/>
      <c r="C1" s="7"/>
      <c r="D1" s="7"/>
      <c r="E1" s="8"/>
      <c r="F1" s="51" t="s">
        <v>25</v>
      </c>
      <c r="G1" s="51"/>
      <c r="H1" s="51"/>
      <c r="I1" s="51"/>
      <c r="J1" s="51"/>
      <c r="K1" s="51"/>
    </row>
    <row r="2" spans="1:12" ht="18.75" customHeight="1" x14ac:dyDescent="0.25">
      <c r="B2" s="7"/>
      <c r="C2" s="7"/>
      <c r="D2" s="7"/>
      <c r="E2" s="8"/>
      <c r="F2" s="51" t="s">
        <v>6</v>
      </c>
      <c r="G2" s="51"/>
      <c r="H2" s="51"/>
      <c r="I2" s="51"/>
      <c r="J2" s="51"/>
      <c r="K2" s="51"/>
    </row>
    <row r="3" spans="1:12" ht="18.75" customHeight="1" x14ac:dyDescent="0.25">
      <c r="B3" s="7"/>
      <c r="C3" s="7"/>
      <c r="D3" s="7"/>
      <c r="E3" s="8"/>
      <c r="F3" s="51" t="s">
        <v>4</v>
      </c>
      <c r="G3" s="51"/>
      <c r="H3" s="51"/>
      <c r="I3" s="51"/>
      <c r="J3" s="51"/>
      <c r="K3" s="51"/>
    </row>
    <row r="4" spans="1:12" ht="18.75" customHeight="1" x14ac:dyDescent="0.25">
      <c r="A4" s="7"/>
      <c r="B4" s="7"/>
      <c r="C4" s="7"/>
      <c r="D4" s="7"/>
      <c r="E4" s="8"/>
      <c r="F4" s="51" t="s">
        <v>5</v>
      </c>
      <c r="G4" s="51"/>
      <c r="H4" s="51"/>
      <c r="I4" s="51"/>
      <c r="J4" s="51"/>
      <c r="K4" s="51"/>
    </row>
    <row r="5" spans="1:12" ht="18.75" customHeight="1" x14ac:dyDescent="0.25">
      <c r="A5" s="7"/>
      <c r="B5" s="7"/>
      <c r="C5" s="7"/>
      <c r="D5" s="7"/>
      <c r="E5" s="8"/>
      <c r="F5" s="51" t="s">
        <v>15</v>
      </c>
      <c r="G5" s="51"/>
      <c r="H5" s="51"/>
      <c r="I5" s="51"/>
      <c r="J5" s="51"/>
      <c r="K5" s="51"/>
    </row>
    <row r="6" spans="1:12" ht="18.75" customHeight="1" x14ac:dyDescent="0.25">
      <c r="B6" s="7"/>
      <c r="C6" s="7"/>
      <c r="D6" s="7"/>
      <c r="E6" s="8"/>
      <c r="F6" s="32"/>
      <c r="G6" s="60" t="s">
        <v>29</v>
      </c>
      <c r="H6" s="60"/>
      <c r="I6" s="60"/>
      <c r="J6" s="60"/>
      <c r="K6" s="60"/>
    </row>
    <row r="7" spans="1:12" ht="15.75" customHeight="1" x14ac:dyDescent="0.25">
      <c r="B7" s="32"/>
      <c r="C7" s="32"/>
      <c r="D7" s="32"/>
      <c r="E7" s="9"/>
      <c r="F7" s="32"/>
      <c r="G7" s="32"/>
      <c r="H7" s="9"/>
      <c r="I7" s="32"/>
      <c r="J7" s="1"/>
      <c r="K7" s="12"/>
      <c r="L7" s="1"/>
    </row>
    <row r="8" spans="1:12" ht="7.5" customHeight="1" x14ac:dyDescent="0.25">
      <c r="B8" s="32"/>
      <c r="C8" s="32"/>
      <c r="D8" s="32"/>
      <c r="E8" s="9"/>
      <c r="F8" s="32"/>
      <c r="G8" s="32"/>
      <c r="H8" s="9"/>
      <c r="I8" s="32"/>
      <c r="J8" s="1"/>
      <c r="K8" s="12"/>
      <c r="L8" s="1"/>
    </row>
    <row r="9" spans="1:12" ht="15.75" x14ac:dyDescent="0.25">
      <c r="B9" s="32"/>
      <c r="C9" s="32"/>
      <c r="D9" s="32"/>
      <c r="E9" s="9"/>
      <c r="F9" s="32"/>
      <c r="G9" s="32"/>
      <c r="H9" s="9"/>
      <c r="I9" s="32"/>
      <c r="J9" s="32"/>
      <c r="K9" s="9"/>
    </row>
    <row r="10" spans="1:12" ht="15.75" x14ac:dyDescent="0.25">
      <c r="B10" s="32"/>
      <c r="C10" s="32"/>
      <c r="D10" s="32"/>
      <c r="E10" s="9"/>
      <c r="F10" s="32"/>
      <c r="G10" s="32"/>
      <c r="H10" s="9"/>
      <c r="I10" s="61" t="s">
        <v>28</v>
      </c>
      <c r="J10" s="61"/>
      <c r="K10" s="61"/>
    </row>
    <row r="11" spans="1:12" ht="15.75" x14ac:dyDescent="0.25">
      <c r="B11" s="32"/>
      <c r="C11" s="32"/>
      <c r="D11" s="32"/>
      <c r="E11" s="9"/>
      <c r="F11" s="32"/>
      <c r="G11" s="32"/>
      <c r="H11" s="9"/>
      <c r="I11" s="32"/>
      <c r="J11" s="33"/>
      <c r="K11" s="13"/>
    </row>
    <row r="12" spans="1:12" ht="9.75" customHeight="1" x14ac:dyDescent="0.25">
      <c r="B12" s="32"/>
      <c r="C12" s="32"/>
      <c r="D12" s="32"/>
      <c r="E12" s="9"/>
      <c r="F12" s="32"/>
      <c r="G12" s="32"/>
      <c r="H12" s="9"/>
      <c r="I12" s="32"/>
      <c r="J12" s="33"/>
      <c r="K12" s="13"/>
    </row>
    <row r="13" spans="1:12" ht="15.75" x14ac:dyDescent="0.25">
      <c r="B13" s="32"/>
      <c r="C13" s="32"/>
      <c r="D13" s="32"/>
      <c r="E13" s="9"/>
      <c r="F13" s="32"/>
      <c r="G13" s="32"/>
      <c r="H13" s="9"/>
      <c r="I13" s="32"/>
      <c r="J13" s="33"/>
      <c r="K13" s="13"/>
    </row>
    <row r="14" spans="1:12" ht="15.6" customHeight="1" x14ac:dyDescent="0.25">
      <c r="A14" s="52" t="s">
        <v>27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2" ht="21.7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2" ht="15.75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14" t="s">
        <v>0</v>
      </c>
    </row>
    <row r="17" spans="1:11" ht="43.15" customHeight="1" x14ac:dyDescent="0.25">
      <c r="A17" s="53" t="s">
        <v>1</v>
      </c>
      <c r="B17" s="56" t="s">
        <v>11</v>
      </c>
      <c r="C17" s="57"/>
      <c r="D17" s="57"/>
      <c r="E17" s="58"/>
      <c r="F17" s="56" t="s">
        <v>13</v>
      </c>
      <c r="G17" s="57"/>
      <c r="H17" s="58"/>
      <c r="I17" s="59" t="s">
        <v>17</v>
      </c>
      <c r="J17" s="59"/>
      <c r="K17" s="59"/>
    </row>
    <row r="18" spans="1:11" ht="51.6" customHeight="1" x14ac:dyDescent="0.25">
      <c r="A18" s="54"/>
      <c r="B18" s="34" t="s">
        <v>7</v>
      </c>
      <c r="C18" s="31" t="s">
        <v>3</v>
      </c>
      <c r="D18" s="50" t="s">
        <v>26</v>
      </c>
      <c r="E18" s="10" t="s">
        <v>9</v>
      </c>
      <c r="F18" s="31" t="s">
        <v>7</v>
      </c>
      <c r="G18" s="31" t="s">
        <v>3</v>
      </c>
      <c r="H18" s="10" t="s">
        <v>9</v>
      </c>
      <c r="I18" s="31" t="s">
        <v>7</v>
      </c>
      <c r="J18" s="31" t="s">
        <v>3</v>
      </c>
      <c r="K18" s="10" t="s">
        <v>9</v>
      </c>
    </row>
    <row r="19" spans="1:11" ht="36.75" customHeight="1" x14ac:dyDescent="0.25">
      <c r="A19" s="37" t="s">
        <v>20</v>
      </c>
      <c r="B19" s="41">
        <f>'таб 4 (2023-2025г.)'!B24+'таб 4 (2023-2025г.) (3)'!B24</f>
        <v>1999999</v>
      </c>
      <c r="C19" s="19">
        <f>'таб 4 (2023-2025г.)'!C24+'таб 4 (2023-2025г.) (3)'!C24+D19</f>
        <v>4247987</v>
      </c>
      <c r="D19" s="19">
        <v>1022751</v>
      </c>
      <c r="E19" s="42">
        <f>B19+C19</f>
        <v>6247986</v>
      </c>
      <c r="F19" s="45">
        <f>'таб 4 (2023-2025г.)'!E24+'таб 4 (2023-2025г.) (3)'!F24</f>
        <v>0</v>
      </c>
      <c r="G19" s="45">
        <f>'таб 4 (2023-2025г.)'!F24+'таб 4 (2023-2025г.) (3)'!G24</f>
        <v>0</v>
      </c>
      <c r="H19" s="44">
        <f>F19+G19</f>
        <v>0</v>
      </c>
      <c r="I19" s="47">
        <f>'таб 4 (2023-2025г.)'!H24+'таб 4 (2023-2025г.) (3)'!I24</f>
        <v>0</v>
      </c>
      <c r="J19" s="47">
        <f>'таб 4 (2023-2025г.)'!I24+'таб 4 (2023-2025г.) (3)'!J24</f>
        <v>0</v>
      </c>
      <c r="K19" s="48">
        <f>I19+J19</f>
        <v>0</v>
      </c>
    </row>
    <row r="20" spans="1:11" ht="32.25" customHeight="1" x14ac:dyDescent="0.25">
      <c r="A20" s="35" t="s">
        <v>18</v>
      </c>
      <c r="B20" s="41">
        <f>'таб 4 (2023-2025г.)'!B25+'таб 4 (2023-2025г.) (3)'!B25</f>
        <v>85305512.939999998</v>
      </c>
      <c r="C20" s="19">
        <f>'таб 4 (2023-2025г.)'!C25+'таб 4 (2023-2025г.) (3)'!C25+D20</f>
        <v>1090011.55</v>
      </c>
      <c r="D20" s="19">
        <v>195277.7</v>
      </c>
      <c r="E20" s="42">
        <f>B20+C20</f>
        <v>86395524.489999995</v>
      </c>
      <c r="F20" s="45">
        <f>'таб 4 (2023-2025г.)'!E25+'таб 4 (2023-2025г.) (3)'!F25</f>
        <v>0</v>
      </c>
      <c r="G20" s="45">
        <f>'таб 4 (2023-2025г.)'!F25+'таб 4 (2023-2025г.) (3)'!G25</f>
        <v>0</v>
      </c>
      <c r="H20" s="44">
        <f t="shared" ref="H20:H24" si="0">F20+G20</f>
        <v>0</v>
      </c>
      <c r="I20" s="47">
        <f>'таб 4 (2023-2025г.)'!H25+'таб 4 (2023-2025г.) (3)'!I25</f>
        <v>0</v>
      </c>
      <c r="J20" s="47">
        <f>'таб 4 (2023-2025г.)'!I25+'таб 4 (2023-2025г.) (3)'!J25</f>
        <v>0</v>
      </c>
      <c r="K20" s="48">
        <f t="shared" ref="K20:K24" si="1">I20+J20</f>
        <v>0</v>
      </c>
    </row>
    <row r="21" spans="1:11" ht="37.5" customHeight="1" x14ac:dyDescent="0.25">
      <c r="A21" s="6" t="s">
        <v>14</v>
      </c>
      <c r="B21" s="41">
        <f>'таб 4 (2023-2025г.)'!B26+'таб 4 (2023-2025г.) (3)'!B26</f>
        <v>653405.48</v>
      </c>
      <c r="C21" s="19">
        <f>'таб 4 (2023-2025г.)'!C26+'таб 4 (2023-2025г.) (3)'!C26+D21</f>
        <v>230573.48</v>
      </c>
      <c r="D21" s="19">
        <v>174170.5</v>
      </c>
      <c r="E21" s="42">
        <f t="shared" ref="E21:E24" si="2">B21+C21</f>
        <v>883978.96</v>
      </c>
      <c r="F21" s="19">
        <f>'таб 4 (2023-2025г.)'!E26+'таб 4 (2023-2025г.) (3)'!F26</f>
        <v>18554700</v>
      </c>
      <c r="G21" s="19">
        <v>1023035</v>
      </c>
      <c r="H21" s="42">
        <f t="shared" si="0"/>
        <v>19577735</v>
      </c>
      <c r="I21" s="47">
        <f>'таб 4 (2023-2025г.)'!H26+'таб 4 (2023-2025г.) (3)'!I26</f>
        <v>0</v>
      </c>
      <c r="J21" s="47">
        <f>'таб 4 (2023-2025г.)'!I26+'таб 4 (2023-2025г.) (3)'!J26</f>
        <v>0</v>
      </c>
      <c r="K21" s="48">
        <f t="shared" si="1"/>
        <v>0</v>
      </c>
    </row>
    <row r="22" spans="1:11" ht="32.25" customHeight="1" x14ac:dyDescent="0.25">
      <c r="A22" s="6" t="s">
        <v>19</v>
      </c>
      <c r="B22" s="41">
        <f>'таб 4 (2023-2025г.)'!B27+'таб 4 (2023-2025г.) (3)'!B27</f>
        <v>18000000</v>
      </c>
      <c r="C22" s="19">
        <f>'таб 4 (2023-2025г.)'!C27+'таб 4 (2023-2025г.) (3)'!C27+D22</f>
        <v>984053.93</v>
      </c>
      <c r="D22" s="19"/>
      <c r="E22" s="42">
        <f t="shared" si="2"/>
        <v>18984053.93</v>
      </c>
      <c r="F22" s="19">
        <f>'таб 4 (2023-2025г.)'!E27+'таб 4 (2023-2025г.) (3)'!F27</f>
        <v>0</v>
      </c>
      <c r="G22" s="19">
        <f>'таб 4 (2023-2025г.)'!F27+'таб 4 (2023-2025г.) (3)'!G27</f>
        <v>0</v>
      </c>
      <c r="H22" s="46">
        <f t="shared" si="0"/>
        <v>0</v>
      </c>
      <c r="I22" s="47">
        <f>'таб 4 (2023-2025г.)'!H27+'таб 4 (2023-2025г.) (3)'!I27</f>
        <v>0</v>
      </c>
      <c r="J22" s="47">
        <f>'таб 4 (2023-2025г.)'!I27+'таб 4 (2023-2025г.) (3)'!J27</f>
        <v>0</v>
      </c>
      <c r="K22" s="48">
        <f t="shared" si="1"/>
        <v>0</v>
      </c>
    </row>
    <row r="23" spans="1:11" ht="37.5" customHeight="1" x14ac:dyDescent="0.25">
      <c r="A23" s="6" t="s">
        <v>22</v>
      </c>
      <c r="B23" s="41">
        <f>'таб 4 (2023-2025г.)'!B28+'таб 4 (2023-2025г.) (3)'!B28</f>
        <v>1244406.08</v>
      </c>
      <c r="C23" s="19">
        <f>'таб 4 (2023-2025г.)'!C28+'таб 4 (2023-2025г.) (3)'!C28+D23</f>
        <v>152319.88</v>
      </c>
      <c r="D23" s="19">
        <v>52412.92</v>
      </c>
      <c r="E23" s="42">
        <f t="shared" si="2"/>
        <v>1396725.96</v>
      </c>
      <c r="F23" s="19">
        <f>'таб 4 (2023-2025г.)'!E28+'таб 4 (2023-2025г.) (3)'!F28</f>
        <v>0</v>
      </c>
      <c r="G23" s="19">
        <f>'таб 4 (2023-2025г.)'!F28+'таб 4 (2023-2025г.) (3)'!G28</f>
        <v>0</v>
      </c>
      <c r="H23" s="46">
        <f t="shared" si="0"/>
        <v>0</v>
      </c>
      <c r="I23" s="47">
        <f>'таб 4 (2023-2025г.)'!H28+'таб 4 (2023-2025г.) (3)'!I28</f>
        <v>0</v>
      </c>
      <c r="J23" s="47">
        <f>'таб 4 (2023-2025г.)'!I28+'таб 4 (2023-2025г.) (3)'!J28</f>
        <v>0</v>
      </c>
      <c r="K23" s="48">
        <f t="shared" si="1"/>
        <v>0</v>
      </c>
    </row>
    <row r="24" spans="1:11" ht="45" customHeight="1" x14ac:dyDescent="0.25">
      <c r="A24" s="6" t="s">
        <v>8</v>
      </c>
      <c r="B24" s="41">
        <f>'таб 4 (2023-2025г.)'!B29+'таб 4 (2023-2025г.) (3)'!B29</f>
        <v>1235076.5</v>
      </c>
      <c r="C24" s="19">
        <f>'таб 4 (2023-2025г.)'!C29+'таб 4 (2023-2025г.) (3)'!C29+10000000</f>
        <v>11000000</v>
      </c>
      <c r="D24" s="24"/>
      <c r="E24" s="42">
        <f t="shared" si="2"/>
        <v>12235076.5</v>
      </c>
      <c r="F24" s="19">
        <f>'таб 4 (2023-2025г.)'!E29+'таб 4 (2023-2025г.) (3)'!F29</f>
        <v>0</v>
      </c>
      <c r="G24" s="19">
        <v>1175997.24</v>
      </c>
      <c r="H24" s="42">
        <f t="shared" si="0"/>
        <v>1175997.24</v>
      </c>
      <c r="I24" s="23">
        <f>'таб 4 (2023-2025г.)'!H29+'таб 4 (2023-2025г.) (3)'!I29</f>
        <v>20099900</v>
      </c>
      <c r="J24" s="23">
        <f>'таб 4 (2023-2025г.)'!I29+'таб 4 (2023-2025г.) (3)'!J29</f>
        <v>20099.900000000001</v>
      </c>
      <c r="K24" s="43">
        <f t="shared" si="1"/>
        <v>20119999.899999999</v>
      </c>
    </row>
    <row r="25" spans="1:11" ht="20.45" customHeight="1" x14ac:dyDescent="0.25">
      <c r="A25" s="5" t="s">
        <v>2</v>
      </c>
      <c r="B25" s="26">
        <f>SUM(B19:B24)</f>
        <v>108438400</v>
      </c>
      <c r="C25" s="26">
        <f t="shared" ref="C25:K25" si="3">SUM(C19:C24)</f>
        <v>17704945.84</v>
      </c>
      <c r="D25" s="26">
        <f t="shared" si="3"/>
        <v>1444612.1199999999</v>
      </c>
      <c r="E25" s="26">
        <f t="shared" si="3"/>
        <v>126143345.83999999</v>
      </c>
      <c r="F25" s="26">
        <f t="shared" si="3"/>
        <v>18554700</v>
      </c>
      <c r="G25" s="26">
        <f t="shared" si="3"/>
        <v>2199032.2400000002</v>
      </c>
      <c r="H25" s="26">
        <f t="shared" si="3"/>
        <v>20753732.239999998</v>
      </c>
      <c r="I25" s="26">
        <f t="shared" si="3"/>
        <v>20099900</v>
      </c>
      <c r="J25" s="26">
        <f t="shared" si="3"/>
        <v>20099.900000000001</v>
      </c>
      <c r="K25" s="49">
        <f t="shared" si="3"/>
        <v>20119999.899999999</v>
      </c>
    </row>
    <row r="26" spans="1:11" ht="83.45" customHeight="1" x14ac:dyDescent="0.3">
      <c r="A26" s="17"/>
      <c r="B26" s="17"/>
      <c r="C26" s="17"/>
      <c r="D26" s="17"/>
      <c r="E26" s="18"/>
      <c r="F26" s="17"/>
      <c r="G26" s="17"/>
      <c r="H26" s="18"/>
      <c r="I26" s="17"/>
      <c r="J26" s="17"/>
      <c r="K26" s="18"/>
    </row>
    <row r="27" spans="1:11" ht="18.75" x14ac:dyDescent="0.3">
      <c r="A27" s="17"/>
      <c r="B27" s="17"/>
      <c r="C27" s="17"/>
      <c r="D27" s="17"/>
      <c r="E27" s="18"/>
      <c r="F27" s="17"/>
      <c r="G27" s="17"/>
      <c r="H27" s="18"/>
      <c r="I27" s="17"/>
      <c r="J27" s="17"/>
      <c r="K27" s="18"/>
    </row>
  </sheetData>
  <mergeCells count="13">
    <mergeCell ref="G6:K6"/>
    <mergeCell ref="F1:K1"/>
    <mergeCell ref="F2:K2"/>
    <mergeCell ref="F3:K3"/>
    <mergeCell ref="F4:K4"/>
    <mergeCell ref="F5:K5"/>
    <mergeCell ref="I10:K10"/>
    <mergeCell ref="A14:K15"/>
    <mergeCell ref="A16:J16"/>
    <mergeCell ref="A17:A18"/>
    <mergeCell ref="B17:E17"/>
    <mergeCell ref="F17:H17"/>
    <mergeCell ref="I17:K17"/>
  </mergeCells>
  <pageMargins left="0.23622047244094491" right="0" top="0.55118110236220474" bottom="0.19685039370078741" header="0.31496062992125984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 4 (2023-2025г.)</vt:lpstr>
      <vt:lpstr>таб 4 (2023-2025г.) (3)</vt:lpstr>
      <vt:lpstr>таб 4 (2023-2025г.) (4)</vt:lpstr>
      <vt:lpstr>'таб 4 (2023-2025г.)'!Область_печати</vt:lpstr>
      <vt:lpstr>'таб 4 (2023-2025г.) (3)'!Область_печати</vt:lpstr>
      <vt:lpstr>'таб 4 (2023-2025г.)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2023-12-25T10:03:50Z</cp:lastPrinted>
  <dcterms:created xsi:type="dcterms:W3CDTF">2017-11-10T07:52:06Z</dcterms:created>
  <dcterms:modified xsi:type="dcterms:W3CDTF">2023-12-27T07:18:11Z</dcterms:modified>
</cp:coreProperties>
</file>